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Dan\Documents\GCCA\Minutes\2024\Treasurer\"/>
    </mc:Choice>
  </mc:AlternateContent>
  <xr:revisionPtr revIDLastSave="0" documentId="8_{E5C24578-8983-4E7C-9255-903151F8C741}" xr6:coauthVersionLast="47" xr6:coauthVersionMax="47" xr10:uidLastSave="{00000000-0000-0000-0000-000000000000}"/>
  <bookViews>
    <workbookView xWindow="24255" yWindow="1590" windowWidth="18031" windowHeight="9304" xr2:uid="{00000000-000D-0000-FFFF-FFFF00000000}"/>
  </bookViews>
  <sheets>
    <sheet name="Rpt" sheetId="3" r:id="rId1"/>
  </sheets>
  <definedNames>
    <definedName name="_xlnm.Print_Area" localSheetId="0">Rpt!$A$1:$O$26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3" l="1"/>
  <c r="B21" i="3"/>
  <c r="B10" i="3"/>
  <c r="B22" i="3" s="1"/>
  <c r="E10" i="3" l="1"/>
  <c r="F10" i="3"/>
  <c r="G10" i="3"/>
  <c r="H10" i="3"/>
  <c r="I10" i="3"/>
  <c r="J10" i="3"/>
  <c r="K10" i="3"/>
  <c r="L10" i="3"/>
  <c r="M10" i="3"/>
  <c r="N10" i="3"/>
  <c r="D21" i="3"/>
  <c r="E21" i="3"/>
  <c r="F21" i="3"/>
  <c r="G21" i="3"/>
  <c r="H21" i="3"/>
  <c r="I21" i="3"/>
  <c r="J21" i="3"/>
  <c r="K21" i="3"/>
  <c r="L21" i="3"/>
  <c r="M21" i="3"/>
  <c r="N21" i="3"/>
  <c r="C21" i="3"/>
  <c r="C8" i="3"/>
  <c r="C6" i="3" l="1"/>
  <c r="C10" i="3" s="1"/>
  <c r="D6" i="3"/>
  <c r="D10" i="3" s="1"/>
  <c r="O20" i="3" l="1"/>
  <c r="O19" i="3"/>
  <c r="O18" i="3"/>
  <c r="O17" i="3"/>
  <c r="O16" i="3"/>
  <c r="O15" i="3"/>
  <c r="O14" i="3"/>
  <c r="O13" i="3"/>
  <c r="O9" i="3"/>
  <c r="O8" i="3"/>
  <c r="O6" i="3"/>
  <c r="O21" i="3" l="1"/>
  <c r="C24" i="3"/>
  <c r="I22" i="3"/>
  <c r="J22" i="3"/>
  <c r="L22" i="3"/>
  <c r="H22" i="3"/>
  <c r="K22" i="3"/>
  <c r="C22" i="3"/>
  <c r="N22" i="3"/>
  <c r="M22" i="3"/>
  <c r="D22" i="3"/>
  <c r="E22" i="3"/>
  <c r="O7" i="3"/>
  <c r="O10" i="3" s="1"/>
  <c r="F22" i="3"/>
  <c r="G22" i="3" l="1"/>
  <c r="O22" i="3"/>
  <c r="D24" i="3"/>
  <c r="C26" i="3"/>
  <c r="E24" i="3" l="1"/>
  <c r="D26" i="3"/>
  <c r="F24" i="3" l="1"/>
  <c r="E26" i="3"/>
  <c r="F26" i="3" l="1"/>
  <c r="G24" i="3"/>
  <c r="H24" i="3" l="1"/>
  <c r="G26" i="3"/>
  <c r="I24" i="3" l="1"/>
  <c r="J24" i="3" s="1"/>
  <c r="H26" i="3"/>
  <c r="I26" i="3" l="1"/>
  <c r="K24" i="3" l="1"/>
  <c r="L24" i="3" l="1"/>
  <c r="M24" i="3" l="1"/>
  <c r="N2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</author>
  </authors>
  <commentList>
    <comment ref="H6" authorId="0" shapeId="0" xr:uid="{D2841850-43F6-4992-9413-541B7026C007}">
      <text>
        <r>
          <rPr>
            <b/>
            <sz val="9"/>
            <color indexed="81"/>
            <rFont val="Tahoma"/>
            <charset val="1"/>
          </rPr>
          <t>Dan:</t>
        </r>
        <r>
          <rPr>
            <sz val="9"/>
            <color indexed="81"/>
            <rFont val="Tahoma"/>
            <charset val="1"/>
          </rPr>
          <t xml:space="preserve">
11/6 deposit</t>
        </r>
      </text>
    </comment>
    <comment ref="I6" authorId="0" shapeId="0" xr:uid="{A75AACB1-9E2E-4FC3-BC50-20001329FCE3}">
      <text>
        <r>
          <rPr>
            <b/>
            <sz val="9"/>
            <color indexed="81"/>
            <rFont val="Tahoma"/>
            <charset val="1"/>
          </rPr>
          <t>Dan:</t>
        </r>
        <r>
          <rPr>
            <sz val="9"/>
            <color indexed="81"/>
            <rFont val="Tahoma"/>
            <charset val="1"/>
          </rPr>
          <t xml:space="preserve">
12/15 deposit</t>
        </r>
      </text>
    </comment>
    <comment ref="I7" authorId="0" shapeId="0" xr:uid="{33F7EF8B-EC13-4A54-A8D0-D8B80790D8B2}">
      <text>
        <r>
          <rPr>
            <b/>
            <sz val="9"/>
            <color indexed="81"/>
            <rFont val="Tahoma"/>
            <charset val="1"/>
          </rPr>
          <t>Dan:</t>
        </r>
        <r>
          <rPr>
            <sz val="9"/>
            <color indexed="81"/>
            <rFont val="Tahoma"/>
            <charset val="1"/>
          </rPr>
          <t xml:space="preserve">
12/15 deposit</t>
        </r>
      </text>
    </comment>
    <comment ref="I15" authorId="0" shapeId="0" xr:uid="{F44B9732-B7B7-4ED7-A594-26CB775DB295}">
      <text>
        <r>
          <rPr>
            <b/>
            <sz val="9"/>
            <color indexed="81"/>
            <rFont val="Tahoma"/>
            <family val="2"/>
          </rPr>
          <t>Dan:</t>
        </r>
        <r>
          <rPr>
            <sz val="9"/>
            <color indexed="81"/>
            <rFont val="Tahoma"/>
            <family val="2"/>
          </rPr>
          <t xml:space="preserve">
12/15 ckt to Marguerite</t>
        </r>
      </text>
    </comment>
    <comment ref="E16" authorId="0" shapeId="0" xr:uid="{20C33D4B-C277-45AC-B926-F15A3C621B8A}">
      <text>
        <r>
          <rPr>
            <b/>
            <sz val="9"/>
            <color indexed="81"/>
            <rFont val="Tahoma"/>
            <charset val="1"/>
          </rPr>
          <t>Dan:</t>
        </r>
        <r>
          <rPr>
            <sz val="9"/>
            <color indexed="81"/>
            <rFont val="Tahoma"/>
            <charset val="1"/>
          </rPr>
          <t xml:space="preserve">
ckt 1621 8/24 to Church</t>
        </r>
      </text>
    </comment>
    <comment ref="D17" authorId="0" shapeId="0" xr:uid="{F8F0311C-83BC-453F-93BF-C2E92AE5FFB7}">
      <text>
        <r>
          <rPr>
            <b/>
            <sz val="9"/>
            <color indexed="81"/>
            <rFont val="Tahoma"/>
            <family val="2"/>
          </rPr>
          <t>Dan:</t>
        </r>
        <r>
          <rPr>
            <sz val="9"/>
            <color indexed="81"/>
            <rFont val="Tahoma"/>
            <family val="2"/>
          </rPr>
          <t xml:space="preserve">
ckt 1620, pd 7/18</t>
        </r>
      </text>
    </comment>
    <comment ref="H20" authorId="0" shapeId="0" xr:uid="{ABA9B1B6-EF95-4BE1-A01D-B5E3C54A5149}">
      <text>
        <r>
          <rPr>
            <b/>
            <sz val="9"/>
            <color indexed="81"/>
            <rFont val="Tahoma"/>
            <charset val="1"/>
          </rPr>
          <t>Dan:</t>
        </r>
        <r>
          <rPr>
            <sz val="9"/>
            <color indexed="81"/>
            <rFont val="Tahoma"/>
            <charset val="1"/>
          </rPr>
          <t xml:space="preserve">
ckt 1622 10/17/23 for zoom</t>
        </r>
      </text>
    </comment>
    <comment ref="N25" authorId="0" shapeId="0" xr:uid="{2BD265A8-714D-466C-9735-09508398034D}">
      <text>
        <r>
          <rPr>
            <b/>
            <sz val="9"/>
            <color indexed="81"/>
            <rFont val="Tahoma"/>
            <family val="2"/>
          </rPr>
          <t>Dan: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<sst xmlns="http://schemas.openxmlformats.org/spreadsheetml/2006/main" count="37" uniqueCount="37">
  <si>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GREATER COLESVILLE CITIZEN'S ASSOCIATION</t>
  </si>
  <si>
    <t>YTD</t>
  </si>
  <si>
    <t>Receipts</t>
  </si>
  <si>
    <t>Misc Income</t>
  </si>
  <si>
    <t>Total Receipts</t>
  </si>
  <si>
    <t>es</t>
  </si>
  <si>
    <t xml:space="preserve">Expenses </t>
  </si>
  <si>
    <t xml:space="preserve">Beautification </t>
  </si>
  <si>
    <t xml:space="preserve">Meeting Place Rent </t>
  </si>
  <si>
    <t>PO Box Rental</t>
  </si>
  <si>
    <t xml:space="preserve">Sign Maintenance </t>
  </si>
  <si>
    <t>Total Expenses</t>
  </si>
  <si>
    <t>MONTHLY NET:</t>
  </si>
  <si>
    <t>Available  Funds</t>
  </si>
  <si>
    <t>Sign Reserve</t>
  </si>
  <si>
    <t>Sign Insurance  (The Hardford)</t>
  </si>
  <si>
    <t>Oct</t>
  </si>
  <si>
    <t>Nov</t>
  </si>
  <si>
    <t>Dec</t>
  </si>
  <si>
    <t>Jan</t>
  </si>
  <si>
    <t>Feb</t>
  </si>
  <si>
    <t>Aug</t>
  </si>
  <si>
    <t>Mar</t>
  </si>
  <si>
    <t>Apr</t>
  </si>
  <si>
    <t>Paypal fees</t>
  </si>
  <si>
    <t>Internet Site</t>
  </si>
  <si>
    <t>Membership/Donation - ckeck</t>
  </si>
  <si>
    <t>Membership /donation -Paypal</t>
  </si>
  <si>
    <t>Clarion</t>
  </si>
  <si>
    <t xml:space="preserve">Checkbook Balance </t>
  </si>
  <si>
    <t>June</t>
  </si>
  <si>
    <t>July</t>
  </si>
  <si>
    <t>June 1, 2023 - May 31, 2024</t>
  </si>
  <si>
    <t>23-24 Proposed Budget</t>
  </si>
  <si>
    <t>Sept</t>
  </si>
  <si>
    <t>May</t>
  </si>
  <si>
    <t>Miscellaneous: Zoom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</si>
</sst>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Verdana"/>
      <family val="2"/>
    </font>
    <font>
      <b/>
      <sz val="11"/>
      <name val="Verdana"/>
      <family val="2"/>
    </font>
    <font>
      <b/>
      <sz val="11"/>
      <color theme="1"/>
      <name val="Verdana"/>
      <family val="2"/>
    </font>
    <font>
      <sz val="11"/>
      <name val="Verdana"/>
      <family val="2"/>
    </font>
    <font>
      <sz val="11"/>
      <color rgb="FFFF0000"/>
      <name val="Verdana"/>
      <family val="2"/>
    </font>
    <font>
      <b/>
      <sz val="10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3" fontId="0" fillId="0" borderId="0" xfId="0" applyNumberFormat="1"/>
    <xf numFmtId="3" fontId="4" fillId="0" borderId="1" xfId="0" applyNumberFormat="1" applyFont="1" applyBorder="1"/>
    <xf numFmtId="3" fontId="4" fillId="0" borderId="7" xfId="0" applyNumberFormat="1" applyFont="1" applyBorder="1"/>
    <xf numFmtId="3" fontId="4" fillId="0" borderId="5" xfId="0" applyNumberFormat="1" applyFont="1" applyBorder="1"/>
    <xf numFmtId="3" fontId="4" fillId="0" borderId="9" xfId="0" applyNumberFormat="1" applyFont="1" applyBorder="1"/>
    <xf numFmtId="3" fontId="4" fillId="0" borderId="8" xfId="0" applyNumberFormat="1" applyFont="1" applyBorder="1"/>
    <xf numFmtId="3" fontId="0" fillId="0" borderId="7" xfId="0" applyNumberFormat="1" applyBorder="1"/>
    <xf numFmtId="3" fontId="4" fillId="2" borderId="7" xfId="0" applyNumberFormat="1" applyFont="1" applyFill="1" applyBorder="1"/>
    <xf numFmtId="3" fontId="4" fillId="2" borderId="5" xfId="0" applyNumberFormat="1" applyFont="1" applyFill="1" applyBorder="1"/>
    <xf numFmtId="3" fontId="4" fillId="2" borderId="9" xfId="0" applyNumberFormat="1" applyFont="1" applyFill="1" applyBorder="1"/>
    <xf numFmtId="3" fontId="4" fillId="2" borderId="8" xfId="0" applyNumberFormat="1" applyFont="1" applyFill="1" applyBorder="1"/>
    <xf numFmtId="3" fontId="7" fillId="2" borderId="3" xfId="0" applyNumberFormat="1" applyFont="1" applyFill="1" applyBorder="1"/>
    <xf numFmtId="3" fontId="4" fillId="2" borderId="3" xfId="0" applyNumberFormat="1" applyFont="1" applyFill="1" applyBorder="1"/>
    <xf numFmtId="3" fontId="7" fillId="2" borderId="21" xfId="0" applyNumberFormat="1" applyFont="1" applyFill="1" applyBorder="1" applyAlignment="1">
      <alignment horizontal="right"/>
    </xf>
    <xf numFmtId="3" fontId="0" fillId="0" borderId="5" xfId="0" applyNumberFormat="1" applyBorder="1"/>
    <xf numFmtId="3" fontId="1" fillId="0" borderId="5" xfId="0" applyNumberFormat="1" applyFont="1" applyBorder="1" applyAlignment="1">
      <alignment horizontal="right"/>
    </xf>
    <xf numFmtId="3" fontId="0" fillId="0" borderId="1" xfId="0" applyNumberFormat="1" applyBorder="1"/>
    <xf numFmtId="3" fontId="1" fillId="0" borderId="0" xfId="0" applyNumberFormat="1" applyFont="1" applyAlignment="1">
      <alignment horizontal="center" vertical="center"/>
    </xf>
    <xf numFmtId="3" fontId="1" fillId="0" borderId="6" xfId="0" applyNumberFormat="1" applyFont="1" applyBorder="1" applyAlignment="1">
      <alignment horizontal="center"/>
    </xf>
    <xf numFmtId="3" fontId="5" fillId="0" borderId="18" xfId="0" applyNumberFormat="1" applyFont="1" applyBorder="1"/>
    <xf numFmtId="3" fontId="7" fillId="0" borderId="18" xfId="0" applyNumberFormat="1" applyFont="1" applyBorder="1"/>
    <xf numFmtId="3" fontId="5" fillId="2" borderId="19" xfId="0" applyNumberFormat="1" applyFont="1" applyFill="1" applyBorder="1"/>
    <xf numFmtId="3" fontId="5" fillId="2" borderId="0" xfId="0" applyNumberFormat="1" applyFont="1" applyFill="1" applyAlignment="1">
      <alignment horizontal="right"/>
    </xf>
    <xf numFmtId="3" fontId="0" fillId="2" borderId="7" xfId="0" applyNumberFormat="1" applyFill="1" applyBorder="1"/>
    <xf numFmtId="3" fontId="0" fillId="2" borderId="0" xfId="0" applyNumberFormat="1" applyFill="1"/>
    <xf numFmtId="4" fontId="0" fillId="0" borderId="5" xfId="0" applyNumberFormat="1" applyBorder="1"/>
    <xf numFmtId="4" fontId="0" fillId="0" borderId="0" xfId="0" applyNumberFormat="1"/>
    <xf numFmtId="4" fontId="1" fillId="0" borderId="15" xfId="0" applyNumberFormat="1" applyFont="1" applyBorder="1" applyAlignment="1">
      <alignment horizontal="right"/>
    </xf>
    <xf numFmtId="4" fontId="4" fillId="0" borderId="7" xfId="0" applyNumberFormat="1" applyFont="1" applyBorder="1"/>
    <xf numFmtId="4" fontId="4" fillId="0" borderId="8" xfId="0" applyNumberFormat="1" applyFont="1" applyBorder="1"/>
    <xf numFmtId="4" fontId="0" fillId="0" borderId="7" xfId="0" applyNumberFormat="1" applyBorder="1"/>
    <xf numFmtId="4" fontId="7" fillId="0" borderId="5" xfId="0" applyNumberFormat="1" applyFont="1" applyBorder="1"/>
    <xf numFmtId="4" fontId="7" fillId="0" borderId="7" xfId="0" applyNumberFormat="1" applyFont="1" applyBorder="1"/>
    <xf numFmtId="4" fontId="4" fillId="2" borderId="8" xfId="0" applyNumberFormat="1" applyFont="1" applyFill="1" applyBorder="1"/>
    <xf numFmtId="4" fontId="7" fillId="2" borderId="21" xfId="0" applyNumberFormat="1" applyFont="1" applyFill="1" applyBorder="1" applyAlignment="1">
      <alignment horizontal="right"/>
    </xf>
    <xf numFmtId="164" fontId="0" fillId="0" borderId="14" xfId="0" applyNumberFormat="1" applyBorder="1"/>
    <xf numFmtId="164" fontId="0" fillId="0" borderId="0" xfId="0" applyNumberFormat="1"/>
    <xf numFmtId="164" fontId="1" fillId="0" borderId="16" xfId="0" applyNumberFormat="1" applyFont="1" applyBorder="1"/>
    <xf numFmtId="164" fontId="0" fillId="0" borderId="10" xfId="0" applyNumberFormat="1" applyBorder="1"/>
    <xf numFmtId="4" fontId="4" fillId="0" borderId="17" xfId="0" applyNumberFormat="1" applyFont="1" applyBorder="1"/>
    <xf numFmtId="4" fontId="4" fillId="2" borderId="17" xfId="0" applyNumberFormat="1" applyFont="1" applyFill="1" applyBorder="1"/>
    <xf numFmtId="4" fontId="1" fillId="0" borderId="16" xfId="0" applyNumberFormat="1" applyFont="1" applyBorder="1"/>
    <xf numFmtId="4" fontId="4" fillId="2" borderId="7" xfId="0" applyNumberFormat="1" applyFont="1" applyFill="1" applyBorder="1"/>
    <xf numFmtId="2" fontId="7" fillId="0" borderId="5" xfId="0" applyNumberFormat="1" applyFont="1" applyBorder="1"/>
    <xf numFmtId="2" fontId="7" fillId="0" borderId="7" xfId="0" applyNumberFormat="1" applyFont="1" applyBorder="1"/>
    <xf numFmtId="2" fontId="0" fillId="0" borderId="7" xfId="0" applyNumberFormat="1" applyBorder="1"/>
    <xf numFmtId="2" fontId="4" fillId="0" borderId="7" xfId="0" applyNumberFormat="1" applyFont="1" applyBorder="1"/>
    <xf numFmtId="2" fontId="7" fillId="0" borderId="8" xfId="0" applyNumberFormat="1" applyFont="1" applyBorder="1"/>
    <xf numFmtId="2" fontId="4" fillId="0" borderId="5" xfId="0" applyNumberFormat="1" applyFont="1" applyBorder="1"/>
    <xf numFmtId="2" fontId="0" fillId="0" borderId="0" xfId="0" applyNumberFormat="1"/>
    <xf numFmtId="2" fontId="4" fillId="0" borderId="0" xfId="0" applyNumberFormat="1" applyFont="1"/>
    <xf numFmtId="2" fontId="4" fillId="0" borderId="33" xfId="0" applyNumberFormat="1" applyFont="1" applyBorder="1"/>
    <xf numFmtId="2" fontId="4" fillId="3" borderId="17" xfId="0" applyNumberFormat="1" applyFont="1" applyFill="1" applyBorder="1"/>
    <xf numFmtId="2" fontId="5" fillId="0" borderId="8" xfId="0" applyNumberFormat="1" applyFont="1" applyBorder="1" applyAlignment="1">
      <alignment horizontal="right"/>
    </xf>
    <xf numFmtId="2" fontId="4" fillId="0" borderId="8" xfId="0" applyNumberFormat="1" applyFont="1" applyBorder="1"/>
    <xf numFmtId="2" fontId="4" fillId="0" borderId="9" xfId="0" applyNumberFormat="1" applyFont="1" applyBorder="1"/>
    <xf numFmtId="2" fontId="0" fillId="0" borderId="0" xfId="0" applyNumberFormat="1" applyAlignment="1">
      <alignment horizontal="right"/>
    </xf>
    <xf numFmtId="2" fontId="7" fillId="0" borderId="20" xfId="0" applyNumberFormat="1" applyFont="1" applyBorder="1" applyAlignment="1">
      <alignment horizontal="right"/>
    </xf>
    <xf numFmtId="2" fontId="7" fillId="0" borderId="8" xfId="0" applyNumberFormat="1" applyFont="1" applyBorder="1" applyAlignment="1">
      <alignment horizontal="right"/>
    </xf>
    <xf numFmtId="2" fontId="8" fillId="0" borderId="8" xfId="0" applyNumberFormat="1" applyFont="1" applyBorder="1" applyAlignment="1">
      <alignment horizontal="right"/>
    </xf>
    <xf numFmtId="2" fontId="0" fillId="0" borderId="9" xfId="0" applyNumberFormat="1" applyBorder="1"/>
    <xf numFmtId="2" fontId="7" fillId="0" borderId="18" xfId="0" applyNumberFormat="1" applyFont="1" applyBorder="1"/>
    <xf numFmtId="2" fontId="7" fillId="0" borderId="9" xfId="0" applyNumberFormat="1" applyFont="1" applyBorder="1"/>
    <xf numFmtId="2" fontId="7" fillId="0" borderId="0" xfId="0" applyNumberFormat="1" applyFont="1"/>
    <xf numFmtId="2" fontId="5" fillId="0" borderId="36" xfId="0" applyNumberFormat="1" applyFont="1" applyBorder="1"/>
    <xf numFmtId="4" fontId="7" fillId="0" borderId="7" xfId="0" applyNumberFormat="1" applyFont="1" applyBorder="1" applyAlignment="1">
      <alignment horizontal="right"/>
    </xf>
    <xf numFmtId="4" fontId="10" fillId="0" borderId="39" xfId="0" applyNumberFormat="1" applyFont="1" applyBorder="1"/>
    <xf numFmtId="2" fontId="10" fillId="0" borderId="8" xfId="0" applyNumberFormat="1" applyFont="1" applyBorder="1" applyAlignment="1">
      <alignment horizontal="right"/>
    </xf>
    <xf numFmtId="2" fontId="10" fillId="0" borderId="40" xfId="0" applyNumberFormat="1" applyFont="1" applyBorder="1" applyAlignment="1">
      <alignment horizontal="right"/>
    </xf>
    <xf numFmtId="2" fontId="10" fillId="0" borderId="11" xfId="0" applyNumberFormat="1" applyFont="1" applyBorder="1" applyAlignment="1">
      <alignment horizontal="right"/>
    </xf>
    <xf numFmtId="2" fontId="10" fillId="0" borderId="4" xfId="0" applyNumberFormat="1" applyFont="1" applyBorder="1"/>
    <xf numFmtId="3" fontId="4" fillId="0" borderId="18" xfId="0" applyNumberFormat="1" applyFont="1" applyBorder="1"/>
    <xf numFmtId="2" fontId="4" fillId="0" borderId="18" xfId="0" applyNumberFormat="1" applyFont="1" applyBorder="1"/>
    <xf numFmtId="4" fontId="10" fillId="0" borderId="6" xfId="0" applyNumberFormat="1" applyFont="1" applyBorder="1"/>
    <xf numFmtId="3" fontId="4" fillId="2" borderId="18" xfId="0" applyNumberFormat="1" applyFont="1" applyFill="1" applyBorder="1"/>
    <xf numFmtId="4" fontId="5" fillId="0" borderId="0" xfId="0" applyNumberFormat="1" applyFont="1"/>
    <xf numFmtId="2" fontId="11" fillId="0" borderId="8" xfId="0" applyNumberFormat="1" applyFont="1" applyBorder="1" applyAlignment="1">
      <alignment horizontal="right"/>
    </xf>
    <xf numFmtId="2" fontId="11" fillId="0" borderId="5" xfId="0" applyNumberFormat="1" applyFont="1" applyBorder="1"/>
    <xf numFmtId="4" fontId="6" fillId="0" borderId="0" xfId="0" applyNumberFormat="1" applyFont="1" applyAlignment="1">
      <alignment horizontal="center" vertical="center" wrapText="1"/>
    </xf>
    <xf numFmtId="3" fontId="4" fillId="0" borderId="34" xfId="0" applyNumberFormat="1" applyFont="1" applyBorder="1"/>
    <xf numFmtId="3" fontId="0" fillId="0" borderId="35" xfId="0" applyNumberFormat="1" applyBorder="1"/>
    <xf numFmtId="4" fontId="6" fillId="0" borderId="2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3" fontId="6" fillId="0" borderId="34" xfId="0" applyNumberFormat="1" applyFont="1" applyBorder="1" applyAlignment="1">
      <alignment horizontal="center" vertical="center" wrapText="1"/>
    </xf>
    <xf numFmtId="3" fontId="6" fillId="0" borderId="35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0" fillId="0" borderId="24" xfId="0" applyNumberFormat="1" applyBorder="1"/>
    <xf numFmtId="4" fontId="6" fillId="0" borderId="12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3" fontId="6" fillId="3" borderId="31" xfId="0" applyNumberFormat="1" applyFont="1" applyFill="1" applyBorder="1" applyAlignment="1">
      <alignment horizontal="center" vertical="center" wrapText="1"/>
    </xf>
    <xf numFmtId="3" fontId="6" fillId="3" borderId="32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Border="1"/>
    <xf numFmtId="3" fontId="6" fillId="0" borderId="25" xfId="0" applyNumberFormat="1" applyFont="1" applyBorder="1" applyAlignment="1">
      <alignment horizontal="center" vertical="center" wrapText="1"/>
    </xf>
    <xf numFmtId="3" fontId="0" fillId="0" borderId="26" xfId="0" applyNumberFormat="1" applyBorder="1"/>
    <xf numFmtId="2" fontId="0" fillId="0" borderId="8" xfId="0" applyNumberFormat="1" applyFont="1" applyBorder="1"/>
    <xf numFmtId="2" fontId="0" fillId="0" borderId="8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oel Gregos" id="{0B90FA47-0E56-40CB-AB1A-6D575F1A36A1}" userId="399e8334c930f67e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87CE0-0AD9-401B-9457-7A7847A8162E}">
  <dimension ref="A1:R27"/>
  <sheetViews>
    <sheetView tabSelected="1" zoomScale="87" zoomScaleNormal="87" workbookViewId="0">
      <selection activeCell="I7" sqref="I7"/>
    </sheetView>
  </sheetViews>
  <sheetFormatPr defaultColWidth="12.6640625" defaultRowHeight="15.05" x14ac:dyDescent="0.3"/>
  <cols>
    <col min="1" max="1" width="35.33203125" style="1" customWidth="1"/>
    <col min="2" max="2" width="11.33203125" style="1" customWidth="1"/>
    <col min="3" max="9" width="9.33203125" style="1" customWidth="1"/>
    <col min="10" max="10" width="9.33203125" style="27" customWidth="1"/>
    <col min="11" max="12" width="9.33203125" style="1" customWidth="1"/>
    <col min="13" max="14" width="9.33203125" style="27" customWidth="1"/>
    <col min="15" max="15" width="9.33203125" style="1" customWidth="1"/>
    <col min="16" max="16" width="10.88671875" style="1" customWidth="1"/>
    <col min="17" max="16384" width="12.6640625" style="1"/>
  </cols>
  <sheetData>
    <row r="1" spans="1:17" x14ac:dyDescent="0.3">
      <c r="A1" s="18" t="s">
        <v>0</v>
      </c>
    </row>
    <row r="2" spans="1:17" ht="18.8" customHeight="1" thickBot="1" x14ac:dyDescent="0.35">
      <c r="A2" s="19" t="s">
        <v>32</v>
      </c>
    </row>
    <row r="3" spans="1:17" ht="15.05" customHeight="1" x14ac:dyDescent="0.3">
      <c r="A3" s="80"/>
      <c r="B3" s="86" t="s">
        <v>33</v>
      </c>
      <c r="C3" s="96" t="s">
        <v>30</v>
      </c>
      <c r="D3" s="98" t="s">
        <v>31</v>
      </c>
      <c r="E3" s="98" t="s">
        <v>21</v>
      </c>
      <c r="F3" s="100" t="s">
        <v>34</v>
      </c>
      <c r="G3" s="102" t="s">
        <v>16</v>
      </c>
      <c r="H3" s="87" t="s">
        <v>17</v>
      </c>
      <c r="I3" s="82" t="s">
        <v>18</v>
      </c>
      <c r="J3" s="90" t="s">
        <v>19</v>
      </c>
      <c r="K3" s="92" t="s">
        <v>20</v>
      </c>
      <c r="L3" s="94" t="s">
        <v>22</v>
      </c>
      <c r="M3" s="82" t="s">
        <v>23</v>
      </c>
      <c r="N3" s="82" t="s">
        <v>35</v>
      </c>
      <c r="O3" s="84" t="s">
        <v>1</v>
      </c>
      <c r="P3" s="79"/>
    </row>
    <row r="4" spans="1:17" ht="28.2" customHeight="1" x14ac:dyDescent="0.3">
      <c r="A4" s="81"/>
      <c r="B4" s="86"/>
      <c r="C4" s="97"/>
      <c r="D4" s="99"/>
      <c r="E4" s="99"/>
      <c r="F4" s="101"/>
      <c r="G4" s="103"/>
      <c r="H4" s="88"/>
      <c r="I4" s="89"/>
      <c r="J4" s="91"/>
      <c r="K4" s="93"/>
      <c r="L4" s="95"/>
      <c r="M4" s="83"/>
      <c r="N4" s="83"/>
      <c r="O4" s="85"/>
      <c r="P4" s="79"/>
    </row>
    <row r="5" spans="1:17" ht="19.25" customHeight="1" x14ac:dyDescent="0.3">
      <c r="A5" s="20" t="s">
        <v>2</v>
      </c>
      <c r="B5" s="7"/>
      <c r="E5" s="3"/>
      <c r="F5" s="4"/>
      <c r="G5" s="5"/>
      <c r="H5" s="3"/>
      <c r="I5" s="30"/>
      <c r="J5" s="30"/>
      <c r="K5" s="4"/>
      <c r="L5" s="3"/>
      <c r="M5" s="29"/>
      <c r="N5" s="40"/>
      <c r="O5" s="72"/>
    </row>
    <row r="6" spans="1:17" s="50" customFormat="1" x14ac:dyDescent="0.3">
      <c r="A6" s="62" t="s">
        <v>26</v>
      </c>
      <c r="B6" s="46">
        <v>4500</v>
      </c>
      <c r="C6" s="46">
        <f>395+510+465+420</f>
        <v>1790</v>
      </c>
      <c r="D6" s="46">
        <f>220+130</f>
        <v>350</v>
      </c>
      <c r="E6" s="55"/>
      <c r="F6" s="78">
        <v>50</v>
      </c>
      <c r="G6" s="63"/>
      <c r="H6" s="46">
        <v>130</v>
      </c>
      <c r="I6" s="105">
        <v>110</v>
      </c>
      <c r="J6" s="48"/>
      <c r="K6" s="44"/>
      <c r="L6" s="45"/>
      <c r="M6" s="46"/>
      <c r="N6" s="47"/>
      <c r="O6" s="73">
        <f>SUM(C6:N6)</f>
        <v>2430</v>
      </c>
    </row>
    <row r="7" spans="1:17" s="50" customFormat="1" x14ac:dyDescent="0.3">
      <c r="A7" s="62" t="s">
        <v>27</v>
      </c>
      <c r="B7" s="46">
        <v>300</v>
      </c>
      <c r="C7" s="46">
        <v>200</v>
      </c>
      <c r="D7" s="46"/>
      <c r="E7" s="55"/>
      <c r="F7" s="44"/>
      <c r="G7" s="63"/>
      <c r="H7" s="47"/>
      <c r="I7" s="105">
        <f>128.24</f>
        <v>128.24</v>
      </c>
      <c r="K7" s="48"/>
      <c r="L7" s="45"/>
      <c r="M7" s="46"/>
      <c r="N7" s="47"/>
      <c r="O7" s="73">
        <f>SUM(C7:N7)</f>
        <v>328.24</v>
      </c>
    </row>
    <row r="8" spans="1:17" s="50" customFormat="1" ht="16.45" customHeight="1" x14ac:dyDescent="0.3">
      <c r="A8" s="62" t="s">
        <v>24</v>
      </c>
      <c r="B8" s="46">
        <v>20</v>
      </c>
      <c r="C8" s="46">
        <f>C7-185.46</f>
        <v>14.539999999999992</v>
      </c>
      <c r="D8" s="46"/>
      <c r="E8" s="64"/>
      <c r="F8" s="51"/>
      <c r="G8" s="64"/>
      <c r="H8" s="64"/>
      <c r="I8" s="51"/>
      <c r="K8" s="51"/>
      <c r="L8" s="51"/>
      <c r="M8" s="51"/>
      <c r="N8" s="52"/>
      <c r="O8" s="73">
        <f>SUM(C8:N8)</f>
        <v>14.539999999999992</v>
      </c>
    </row>
    <row r="9" spans="1:17" x14ac:dyDescent="0.3">
      <c r="A9" s="21" t="s">
        <v>3</v>
      </c>
      <c r="B9" s="31"/>
      <c r="C9" s="66"/>
      <c r="D9" s="33"/>
      <c r="E9" s="30"/>
      <c r="F9" s="31"/>
      <c r="G9" s="32"/>
      <c r="H9" s="29"/>
      <c r="I9" s="30"/>
      <c r="J9" s="30"/>
      <c r="K9" s="50"/>
      <c r="L9" s="47"/>
      <c r="M9" s="47"/>
      <c r="N9" s="53"/>
      <c r="O9" s="72">
        <f>SUM(C9:N9)</f>
        <v>0</v>
      </c>
    </row>
    <row r="10" spans="1:17" ht="15.65" thickBot="1" x14ac:dyDescent="0.35">
      <c r="A10" s="20" t="s">
        <v>4</v>
      </c>
      <c r="B10" s="31">
        <f>B6+B7-B8</f>
        <v>4780</v>
      </c>
      <c r="C10" s="31">
        <f t="shared" ref="C10:D10" si="0">C6+C7-C8</f>
        <v>1975.46</v>
      </c>
      <c r="D10" s="31">
        <f t="shared" si="0"/>
        <v>350</v>
      </c>
      <c r="E10" s="67">
        <f t="shared" ref="E10:O10" si="1">SUM(E6:E9)</f>
        <v>0</v>
      </c>
      <c r="F10" s="67">
        <f t="shared" si="1"/>
        <v>50</v>
      </c>
      <c r="G10" s="67">
        <f t="shared" si="1"/>
        <v>0</v>
      </c>
      <c r="H10" s="67">
        <f t="shared" si="1"/>
        <v>130</v>
      </c>
      <c r="I10" s="67">
        <f t="shared" si="1"/>
        <v>238.24</v>
      </c>
      <c r="J10" s="67">
        <f t="shared" si="1"/>
        <v>0</v>
      </c>
      <c r="K10" s="67">
        <f t="shared" si="1"/>
        <v>0</v>
      </c>
      <c r="L10" s="67">
        <f t="shared" si="1"/>
        <v>0</v>
      </c>
      <c r="M10" s="67">
        <f t="shared" si="1"/>
        <v>0</v>
      </c>
      <c r="N10" s="67">
        <f t="shared" si="1"/>
        <v>0</v>
      </c>
      <c r="O10" s="74">
        <f t="shared" si="1"/>
        <v>2772.7799999999997</v>
      </c>
      <c r="P10" s="76"/>
      <c r="Q10" s="76"/>
    </row>
    <row r="11" spans="1:17" x14ac:dyDescent="0.3">
      <c r="A11" s="22"/>
      <c r="B11" s="24"/>
      <c r="C11" s="23"/>
      <c r="D11" s="8"/>
      <c r="E11" s="8"/>
      <c r="F11" s="9"/>
      <c r="G11" s="10"/>
      <c r="H11" s="10"/>
      <c r="I11" s="11"/>
      <c r="J11" s="34"/>
      <c r="K11" s="9"/>
      <c r="L11" s="8"/>
      <c r="M11" s="43"/>
      <c r="N11" s="41"/>
      <c r="O11" s="75" t="s">
        <v>5</v>
      </c>
    </row>
    <row r="12" spans="1:17" x14ac:dyDescent="0.3">
      <c r="A12" s="20" t="s">
        <v>6</v>
      </c>
      <c r="B12" s="7"/>
      <c r="C12" s="54"/>
      <c r="D12" s="55"/>
      <c r="E12" s="47"/>
      <c r="F12" s="49"/>
      <c r="G12" s="56"/>
      <c r="H12" s="47"/>
      <c r="I12" s="55"/>
      <c r="J12" s="55"/>
      <c r="K12" s="4"/>
      <c r="L12" s="3"/>
      <c r="M12" s="29"/>
      <c r="N12" s="40"/>
      <c r="O12" s="72"/>
    </row>
    <row r="13" spans="1:17" x14ac:dyDescent="0.3">
      <c r="A13" s="21" t="s">
        <v>7</v>
      </c>
      <c r="B13" s="7">
        <v>50</v>
      </c>
      <c r="C13" s="57"/>
      <c r="D13" s="58"/>
      <c r="E13" s="47"/>
      <c r="F13" s="47"/>
      <c r="G13" s="50"/>
      <c r="H13" s="47"/>
      <c r="I13" s="55"/>
      <c r="J13" s="55"/>
      <c r="K13" s="4"/>
      <c r="L13" s="3"/>
      <c r="M13" s="29"/>
      <c r="N13" s="40"/>
      <c r="O13" s="2">
        <f>SUM(D13:N13)</f>
        <v>0</v>
      </c>
    </row>
    <row r="14" spans="1:17" x14ac:dyDescent="0.3">
      <c r="A14" s="21" t="s">
        <v>28</v>
      </c>
      <c r="B14" s="7">
        <v>4000</v>
      </c>
      <c r="C14" s="59"/>
      <c r="D14" s="55"/>
      <c r="E14" s="47"/>
      <c r="F14" s="49"/>
      <c r="G14" s="56"/>
      <c r="H14" s="47"/>
      <c r="I14" s="55"/>
      <c r="J14" s="50"/>
      <c r="K14" s="3"/>
      <c r="L14" s="3"/>
      <c r="M14" s="29"/>
      <c r="N14" s="40"/>
      <c r="O14" s="2">
        <f t="shared" ref="O14:O20" si="2">SUM(C14:N14)</f>
        <v>0</v>
      </c>
    </row>
    <row r="15" spans="1:17" x14ac:dyDescent="0.3">
      <c r="A15" s="21" t="s">
        <v>25</v>
      </c>
      <c r="B15" s="7">
        <v>0</v>
      </c>
      <c r="C15" s="59"/>
      <c r="D15" s="55"/>
      <c r="E15" s="47"/>
      <c r="F15" s="49"/>
      <c r="G15" s="61"/>
      <c r="H15" s="56"/>
      <c r="I15" s="104">
        <v>568</v>
      </c>
      <c r="J15" s="55"/>
      <c r="L15" s="3"/>
      <c r="M15" s="29"/>
      <c r="N15" s="40"/>
      <c r="O15" s="2">
        <f t="shared" si="2"/>
        <v>568</v>
      </c>
    </row>
    <row r="16" spans="1:17" x14ac:dyDescent="0.3">
      <c r="A16" s="21" t="s">
        <v>8</v>
      </c>
      <c r="B16" s="7">
        <v>500</v>
      </c>
      <c r="C16" s="59"/>
      <c r="D16" s="55"/>
      <c r="E16" s="46">
        <v>500</v>
      </c>
      <c r="F16" s="49"/>
      <c r="G16" s="56"/>
      <c r="H16" s="50"/>
      <c r="I16" s="55"/>
      <c r="J16" s="55"/>
      <c r="K16" s="3"/>
      <c r="L16" s="3"/>
      <c r="M16" s="29"/>
      <c r="N16" s="40"/>
      <c r="O16" s="2">
        <f t="shared" si="2"/>
        <v>500</v>
      </c>
    </row>
    <row r="17" spans="1:18" x14ac:dyDescent="0.3">
      <c r="A17" s="21" t="s">
        <v>9</v>
      </c>
      <c r="B17" s="7">
        <v>430</v>
      </c>
      <c r="C17" s="60"/>
      <c r="D17" s="77">
        <v>430</v>
      </c>
      <c r="E17" s="47"/>
      <c r="F17" s="49"/>
      <c r="G17" s="56"/>
      <c r="H17" s="47"/>
      <c r="I17" s="55"/>
      <c r="J17" s="55"/>
      <c r="K17" s="4"/>
      <c r="L17" s="3"/>
      <c r="M17" s="29"/>
      <c r="N17" s="40"/>
      <c r="O17" s="2">
        <f t="shared" si="2"/>
        <v>430</v>
      </c>
    </row>
    <row r="18" spans="1:18" x14ac:dyDescent="0.3">
      <c r="A18" s="21" t="s">
        <v>15</v>
      </c>
      <c r="B18" s="7">
        <v>825</v>
      </c>
      <c r="C18" s="59"/>
      <c r="D18" s="55"/>
      <c r="E18" s="47"/>
      <c r="F18" s="49"/>
      <c r="G18" s="56"/>
      <c r="H18" s="47"/>
      <c r="I18" s="55"/>
      <c r="K18" s="47"/>
      <c r="L18" s="3"/>
      <c r="M18" s="29"/>
      <c r="N18" s="40"/>
      <c r="O18" s="2">
        <f t="shared" si="2"/>
        <v>0</v>
      </c>
    </row>
    <row r="19" spans="1:18" x14ac:dyDescent="0.3">
      <c r="A19" s="21" t="s">
        <v>10</v>
      </c>
      <c r="B19" s="7">
        <v>0</v>
      </c>
      <c r="C19" s="59"/>
      <c r="D19" s="50"/>
      <c r="E19" s="47"/>
      <c r="F19" s="49"/>
      <c r="G19" s="56"/>
      <c r="H19" s="50"/>
      <c r="I19" s="46"/>
      <c r="J19" s="47"/>
      <c r="K19" s="6"/>
      <c r="L19" s="3"/>
      <c r="M19" s="29"/>
      <c r="N19" s="40"/>
      <c r="O19" s="2">
        <f t="shared" si="2"/>
        <v>0</v>
      </c>
    </row>
    <row r="20" spans="1:18" x14ac:dyDescent="0.3">
      <c r="A20" s="21" t="s">
        <v>36</v>
      </c>
      <c r="B20" s="7">
        <v>100</v>
      </c>
      <c r="C20" s="59"/>
      <c r="D20" s="55"/>
      <c r="E20" s="47"/>
      <c r="F20" s="49"/>
      <c r="G20" s="50"/>
      <c r="H20" s="61">
        <v>174.8</v>
      </c>
      <c r="I20" s="50"/>
      <c r="J20" s="55"/>
      <c r="K20" s="6"/>
      <c r="L20" s="7"/>
      <c r="M20" s="29"/>
      <c r="N20" s="40"/>
      <c r="O20" s="2">
        <f t="shared" si="2"/>
        <v>174.8</v>
      </c>
    </row>
    <row r="21" spans="1:18" x14ac:dyDescent="0.3">
      <c r="A21" s="20" t="s">
        <v>11</v>
      </c>
      <c r="B21" s="7">
        <f>SUM(B13:B20)</f>
        <v>5905</v>
      </c>
      <c r="C21" s="68">
        <f>SUM(C12:C20)</f>
        <v>0</v>
      </c>
      <c r="D21" s="68">
        <f t="shared" ref="D21:O21" si="3">SUM(D12:D20)</f>
        <v>430</v>
      </c>
      <c r="E21" s="68">
        <f t="shared" si="3"/>
        <v>500</v>
      </c>
      <c r="F21" s="68">
        <f t="shared" si="3"/>
        <v>0</v>
      </c>
      <c r="G21" s="68">
        <f t="shared" si="3"/>
        <v>0</v>
      </c>
      <c r="H21" s="68">
        <f t="shared" si="3"/>
        <v>174.8</v>
      </c>
      <c r="I21" s="68">
        <f t="shared" si="3"/>
        <v>568</v>
      </c>
      <c r="J21" s="68">
        <f t="shared" si="3"/>
        <v>0</v>
      </c>
      <c r="K21" s="68">
        <f t="shared" si="3"/>
        <v>0</v>
      </c>
      <c r="L21" s="68">
        <f t="shared" si="3"/>
        <v>0</v>
      </c>
      <c r="M21" s="68">
        <f t="shared" si="3"/>
        <v>0</v>
      </c>
      <c r="N21" s="68">
        <f t="shared" si="3"/>
        <v>0</v>
      </c>
      <c r="O21" s="68">
        <f t="shared" si="3"/>
        <v>1672.8</v>
      </c>
      <c r="R21" s="27"/>
    </row>
    <row r="22" spans="1:18" s="50" customFormat="1" x14ac:dyDescent="0.3">
      <c r="A22" s="65" t="s">
        <v>12</v>
      </c>
      <c r="B22" s="46">
        <f t="shared" ref="B22:O22" si="4">B10-B21</f>
        <v>-1125</v>
      </c>
      <c r="C22" s="69">
        <f t="shared" si="4"/>
        <v>1975.46</v>
      </c>
      <c r="D22" s="70">
        <f t="shared" si="4"/>
        <v>-80</v>
      </c>
      <c r="E22" s="70">
        <f t="shared" si="4"/>
        <v>-500</v>
      </c>
      <c r="F22" s="70">
        <f t="shared" si="4"/>
        <v>50</v>
      </c>
      <c r="G22" s="70">
        <f t="shared" si="4"/>
        <v>0</v>
      </c>
      <c r="H22" s="70">
        <f t="shared" si="4"/>
        <v>-44.800000000000011</v>
      </c>
      <c r="I22" s="70">
        <f t="shared" si="4"/>
        <v>-329.76</v>
      </c>
      <c r="J22" s="70">
        <f t="shared" si="4"/>
        <v>0</v>
      </c>
      <c r="K22" s="70">
        <f t="shared" si="4"/>
        <v>0</v>
      </c>
      <c r="L22" s="70">
        <f t="shared" si="4"/>
        <v>0</v>
      </c>
      <c r="M22" s="70">
        <f t="shared" si="4"/>
        <v>0</v>
      </c>
      <c r="N22" s="70">
        <f t="shared" si="4"/>
        <v>0</v>
      </c>
      <c r="O22" s="71">
        <f t="shared" si="4"/>
        <v>1099.9799999999998</v>
      </c>
    </row>
    <row r="23" spans="1:18" ht="15.65" thickBot="1" x14ac:dyDescent="0.35">
      <c r="A23" s="12"/>
      <c r="B23" s="25"/>
      <c r="C23" s="14"/>
      <c r="D23" s="14"/>
      <c r="E23" s="14"/>
      <c r="F23" s="14"/>
      <c r="G23" s="14"/>
      <c r="H23" s="14"/>
      <c r="I23" s="14"/>
      <c r="J23" s="35"/>
      <c r="K23" s="14"/>
      <c r="L23" s="14"/>
      <c r="M23" s="35"/>
      <c r="N23" s="35"/>
      <c r="O23" s="13"/>
    </row>
    <row r="24" spans="1:18" s="27" customFormat="1" x14ac:dyDescent="0.3">
      <c r="A24" s="26" t="s">
        <v>29</v>
      </c>
      <c r="B24" s="27">
        <v>6232.98</v>
      </c>
      <c r="C24" s="28">
        <f t="shared" ref="C24:N24" si="5">B24+C10-C21</f>
        <v>8208.4399999999987</v>
      </c>
      <c r="D24" s="28">
        <f t="shared" si="5"/>
        <v>8128.4399999999987</v>
      </c>
      <c r="E24" s="28">
        <f t="shared" si="5"/>
        <v>7628.4399999999987</v>
      </c>
      <c r="F24" s="28">
        <f t="shared" si="5"/>
        <v>7678.4399999999987</v>
      </c>
      <c r="G24" s="28">
        <f t="shared" si="5"/>
        <v>7678.4399999999987</v>
      </c>
      <c r="H24" s="28">
        <f t="shared" si="5"/>
        <v>7633.6399999999985</v>
      </c>
      <c r="I24" s="28">
        <f t="shared" si="5"/>
        <v>7303.8799999999983</v>
      </c>
      <c r="J24" s="28">
        <f t="shared" si="5"/>
        <v>7303.8799999999983</v>
      </c>
      <c r="K24" s="28">
        <f t="shared" si="5"/>
        <v>7303.8799999999983</v>
      </c>
      <c r="L24" s="28">
        <f t="shared" si="5"/>
        <v>7303.8799999999983</v>
      </c>
      <c r="M24" s="28">
        <f t="shared" si="5"/>
        <v>7303.8799999999983</v>
      </c>
      <c r="N24" s="28">
        <f t="shared" si="5"/>
        <v>7303.8799999999983</v>
      </c>
      <c r="O24" s="28"/>
    </row>
    <row r="25" spans="1:18" x14ac:dyDescent="0.3">
      <c r="A25" s="15" t="s">
        <v>14</v>
      </c>
      <c r="B25" s="1">
        <v>2000</v>
      </c>
      <c r="C25" s="16"/>
      <c r="D25" s="16"/>
      <c r="E25" s="16">
        <v>2000</v>
      </c>
      <c r="F25" s="16">
        <v>2000</v>
      </c>
      <c r="G25" s="16">
        <v>2000</v>
      </c>
      <c r="H25" s="16">
        <v>2000</v>
      </c>
      <c r="I25" s="16">
        <v>2000</v>
      </c>
      <c r="J25" s="16">
        <v>2000</v>
      </c>
      <c r="K25" s="16">
        <v>2000</v>
      </c>
      <c r="L25" s="16">
        <v>2000</v>
      </c>
      <c r="M25" s="16">
        <v>2000</v>
      </c>
      <c r="N25" s="16">
        <v>2000</v>
      </c>
      <c r="O25" s="17"/>
    </row>
    <row r="26" spans="1:18" s="37" customFormat="1" ht="15.65" thickBot="1" x14ac:dyDescent="0.35">
      <c r="A26" s="36" t="s">
        <v>13</v>
      </c>
      <c r="C26" s="38">
        <f t="shared" ref="C26:I26" si="6">C24-C25</f>
        <v>8208.4399999999987</v>
      </c>
      <c r="D26" s="38">
        <f t="shared" si="6"/>
        <v>8128.4399999999987</v>
      </c>
      <c r="E26" s="38">
        <f t="shared" si="6"/>
        <v>5628.4399999999987</v>
      </c>
      <c r="F26" s="38">
        <f t="shared" si="6"/>
        <v>5678.4399999999987</v>
      </c>
      <c r="G26" s="38">
        <f t="shared" si="6"/>
        <v>5678.4399999999987</v>
      </c>
      <c r="H26" s="38">
        <f t="shared" si="6"/>
        <v>5633.6399999999985</v>
      </c>
      <c r="I26" s="38">
        <f t="shared" si="6"/>
        <v>5303.8799999999983</v>
      </c>
      <c r="J26" s="38"/>
      <c r="K26" s="38"/>
      <c r="L26" s="38"/>
      <c r="M26" s="42"/>
      <c r="N26" s="42"/>
      <c r="O26" s="39"/>
    </row>
    <row r="27" spans="1:18" ht="15.65" thickTop="1" x14ac:dyDescent="0.3"/>
  </sheetData>
  <mergeCells count="16">
    <mergeCell ref="P3:P4"/>
    <mergeCell ref="A3:A4"/>
    <mergeCell ref="M3:M4"/>
    <mergeCell ref="N3:N4"/>
    <mergeCell ref="O3:O4"/>
    <mergeCell ref="B3:B4"/>
    <mergeCell ref="H3:H4"/>
    <mergeCell ref="I3:I4"/>
    <mergeCell ref="J3:J4"/>
    <mergeCell ref="K3:K4"/>
    <mergeCell ref="L3:L4"/>
    <mergeCell ref="C3:C4"/>
    <mergeCell ref="D3:D4"/>
    <mergeCell ref="E3:E4"/>
    <mergeCell ref="F3:F4"/>
    <mergeCell ref="G3:G4"/>
  </mergeCells>
  <pageMargins left="0.25" right="0.25" top="0.75" bottom="0.75" header="0.3" footer="0.3"/>
  <pageSetup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Rpt</vt:lpstr>
      <vt:lpstr>Rpt!Print_Area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L. Morrow</dc:creator>
  <cp:lastModifiedBy>Dan</cp:lastModifiedBy>
  <cp:revision/>
  <cp:lastPrinted>2022-07-12T15:33:31Z</cp:lastPrinted>
  <dcterms:created xsi:type="dcterms:W3CDTF">2010-03-13T13:21:01Z</dcterms:created>
  <dcterms:modified xsi:type="dcterms:W3CDTF">2024-01-07T19:59:08Z</dcterms:modified>
</cp:coreProperties>
</file>